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860" windowHeight="121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G35" i="1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E35"/>
  <c r="F35" s="1"/>
  <c r="E34"/>
  <c r="F34" s="1"/>
  <c r="E33"/>
  <c r="F33" s="1"/>
  <c r="E32"/>
  <c r="F32" s="1"/>
  <c r="E31"/>
  <c r="F31" s="1"/>
  <c r="E30"/>
  <c r="F30" s="1"/>
  <c r="E29"/>
  <c r="F29" s="1"/>
  <c r="E28"/>
  <c r="F28" s="1"/>
  <c r="E27"/>
  <c r="F27" s="1"/>
  <c r="E26"/>
  <c r="F26" s="1"/>
  <c r="E25"/>
  <c r="F25" s="1"/>
  <c r="E24"/>
  <c r="F24" s="1"/>
  <c r="C35"/>
  <c r="D35" s="1"/>
  <c r="C34"/>
  <c r="D34" s="1"/>
  <c r="C33"/>
  <c r="D33" s="1"/>
  <c r="C32"/>
  <c r="D32" s="1"/>
  <c r="C31"/>
  <c r="D31" s="1"/>
  <c r="C30"/>
  <c r="D30" s="1"/>
  <c r="C29"/>
  <c r="D29" s="1"/>
  <c r="C28"/>
  <c r="D28" s="1"/>
  <c r="C27"/>
  <c r="D27" s="1"/>
  <c r="C26"/>
  <c r="D26" s="1"/>
  <c r="C25"/>
  <c r="D25" s="1"/>
  <c r="C24"/>
  <c r="D24" s="1"/>
  <c r="E23"/>
  <c r="F23" s="1"/>
  <c r="I24"/>
  <c r="J24" s="1"/>
  <c r="I25"/>
  <c r="J25" s="1"/>
  <c r="I26"/>
  <c r="J26" s="1"/>
  <c r="I27"/>
  <c r="J27" s="1"/>
  <c r="I28"/>
  <c r="J28" s="1"/>
  <c r="I29"/>
  <c r="J29" s="1"/>
  <c r="I30"/>
  <c r="J30" s="1"/>
  <c r="I31"/>
  <c r="J31" s="1"/>
  <c r="I32"/>
  <c r="J32" s="1"/>
  <c r="I33"/>
  <c r="J33" s="1"/>
  <c r="I34"/>
  <c r="J34" s="1"/>
  <c r="I35"/>
  <c r="J35" s="1"/>
  <c r="I23"/>
  <c r="J23" s="1"/>
  <c r="H23"/>
  <c r="C23"/>
  <c r="D23" s="1"/>
</calcChain>
</file>

<file path=xl/sharedStrings.xml><?xml version="1.0" encoding="utf-8"?>
<sst xmlns="http://schemas.openxmlformats.org/spreadsheetml/2006/main" count="84" uniqueCount="51">
  <si>
    <t>Percentile</t>
  </si>
  <si>
    <t>Enter Raw Score</t>
  </si>
  <si>
    <t xml:space="preserve">Created by Steven Shirk, Ph.D.; No guarantee or liability implied. </t>
  </si>
  <si>
    <t>No Adjustment</t>
  </si>
  <si>
    <t>Low Average</t>
  </si>
  <si>
    <t>Average</t>
  </si>
  <si>
    <t>High Average</t>
  </si>
  <si>
    <t>Superior</t>
  </si>
  <si>
    <t>Very Superior</t>
  </si>
  <si>
    <r>
      <rPr>
        <b/>
        <i/>
        <sz val="13"/>
        <color indexed="56"/>
        <rFont val="Calibri"/>
        <family val="2"/>
      </rPr>
      <t>Z</t>
    </r>
    <r>
      <rPr>
        <b/>
        <sz val="13"/>
        <color indexed="56"/>
        <rFont val="Calibri"/>
        <family val="2"/>
      </rPr>
      <t xml:space="preserve"> Score</t>
    </r>
  </si>
  <si>
    <t>Mildly Impaired</t>
  </si>
  <si>
    <t>2%-8.99%</t>
  </si>
  <si>
    <t>9%-24.99%</t>
  </si>
  <si>
    <t>25%-74.99%</t>
  </si>
  <si>
    <t>75%-90.99%</t>
  </si>
  <si>
    <t>91%-97.99%</t>
  </si>
  <si>
    <t>Descriptor:</t>
  </si>
  <si>
    <t>Percentile Range:</t>
  </si>
  <si>
    <t>KEY</t>
  </si>
  <si>
    <t>98%&lt;</t>
  </si>
  <si>
    <t>Moderately Impaired</t>
  </si>
  <si>
    <t>Severly Impaired</t>
  </si>
  <si>
    <t>&lt;1%</t>
  </si>
  <si>
    <t>1%-1.99%</t>
  </si>
  <si>
    <t>Intercept</t>
  </si>
  <si>
    <t>RMSE</t>
  </si>
  <si>
    <t>Measure 1</t>
  </si>
  <si>
    <t>Measure 2</t>
  </si>
  <si>
    <t>Measure 3</t>
  </si>
  <si>
    <t>Measure 4</t>
  </si>
  <si>
    <t>Measure 5</t>
  </si>
  <si>
    <t>Measure 6</t>
  </si>
  <si>
    <t>Measure 7</t>
  </si>
  <si>
    <t>Measure 8</t>
  </si>
  <si>
    <t>Measure 9</t>
  </si>
  <si>
    <t>Measure 10</t>
  </si>
  <si>
    <t>Measure 11</t>
  </si>
  <si>
    <t>Measure 12</t>
  </si>
  <si>
    <t>Measure 13</t>
  </si>
  <si>
    <t>Mean</t>
  </si>
  <si>
    <t>SD</t>
  </si>
  <si>
    <t>Model 2 (2 predictors)</t>
  </si>
  <si>
    <t>Predictor 1</t>
  </si>
  <si>
    <t>Predictor 2</t>
  </si>
  <si>
    <t>Predictor 3</t>
  </si>
  <si>
    <t>Model 3 (3 predictors)</t>
  </si>
  <si>
    <t>Model 1 (1 predictor)</t>
  </si>
  <si>
    <t>NORMS CALCULATOR TEMPLATE</t>
  </si>
  <si>
    <t>NOTE: The numbers entered into the beige colored cells are solely for demonstrative purposes.</t>
  </si>
  <si>
    <t>Enter your values into these cells.</t>
  </si>
  <si>
    <r>
      <t xml:space="preserve">Supplement of Shirk et al. (2011) A Web-based Normative Calculator for the Uniform Data Set (UDS) Neuropsychological Test Battery. </t>
    </r>
    <r>
      <rPr>
        <i/>
        <sz val="14"/>
        <color theme="1"/>
        <rFont val="Calibri"/>
        <family val="2"/>
        <scheme val="minor"/>
      </rPr>
      <t>Alzheimer's Research &amp; Therapy.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</si>
</sst>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18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indexed="62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b/>
      <sz val="13"/>
      <color indexed="56"/>
      <name val="Calibri"/>
      <family val="2"/>
    </font>
    <font>
      <b/>
      <i/>
      <sz val="13"/>
      <color indexed="56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2"/>
      <color theme="3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9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rgb="FFECB366"/>
        <bgColor indexed="64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22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 style="thick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/>
      <bottom style="double">
        <color auto="1"/>
      </bottom>
      <diagonal/>
    </border>
    <border>
      <left style="thick">
        <color auto="1"/>
      </left>
      <right/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/>
      <right style="thick">
        <color auto="1"/>
      </right>
      <top/>
      <bottom style="thick">
        <color theme="0" tint="-0.34998626667073579"/>
      </bottom>
      <diagonal/>
    </border>
    <border>
      <left style="thick">
        <color auto="1"/>
      </left>
      <right style="thin">
        <color rgb="FF7F7F7F"/>
      </right>
      <top style="double">
        <color auto="1"/>
      </top>
      <bottom style="thin">
        <color rgb="FF7F7F7F"/>
      </bottom>
      <diagonal/>
    </border>
    <border>
      <left style="thick">
        <color auto="1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auto="1"/>
      </left>
      <right style="thin">
        <color rgb="FF7F7F7F"/>
      </right>
      <top style="thin">
        <color rgb="FF7F7F7F"/>
      </top>
      <bottom style="thick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ck">
        <color auto="1"/>
      </bottom>
      <diagonal/>
    </border>
    <border>
      <left style="thin">
        <color rgb="FF7F7F7F"/>
      </left>
      <right style="thick">
        <color indexed="64"/>
      </right>
      <top style="thin">
        <color rgb="FF7F7F7F"/>
      </top>
      <bottom style="thick">
        <color auto="1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theme="0" tint="-0.34998626667073579"/>
      </top>
      <bottom style="double">
        <color auto="1"/>
      </bottom>
      <diagonal/>
    </border>
    <border>
      <left/>
      <right/>
      <top style="thick">
        <color theme="0" tint="-0.34998626667073579"/>
      </top>
      <bottom style="double">
        <color auto="1"/>
      </bottom>
      <diagonal/>
    </border>
    <border>
      <left style="thin">
        <color auto="1"/>
      </left>
      <right/>
      <top style="thick">
        <color theme="0" tint="-0.34998626667073579"/>
      </top>
      <bottom style="double">
        <color auto="1"/>
      </bottom>
      <diagonal/>
    </border>
    <border>
      <left style="thin">
        <color rgb="FF7F7F7F"/>
      </left>
      <right style="thick">
        <color auto="1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ck">
        <color theme="0" tint="-0.34998626667073579"/>
      </top>
      <bottom style="double">
        <color auto="1"/>
      </bottom>
      <diagonal/>
    </border>
    <border>
      <left style="thick">
        <color auto="1"/>
      </left>
      <right/>
      <top style="thick">
        <color theme="0" tint="-0.34998626667073579"/>
      </top>
      <bottom style="double">
        <color auto="1"/>
      </bottom>
      <diagonal/>
    </border>
    <border>
      <left style="thick">
        <color indexed="64"/>
      </left>
      <right/>
      <top/>
      <bottom style="thick">
        <color indexed="22"/>
      </bottom>
      <diagonal/>
    </border>
    <border>
      <left/>
      <right style="thick">
        <color indexed="64"/>
      </right>
      <top/>
      <bottom style="thick">
        <color indexed="22"/>
      </bottom>
      <diagonal/>
    </border>
  </borders>
  <cellStyleXfs count="6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12" applyNumberFormat="0" applyAlignment="0" applyProtection="0"/>
    <xf numFmtId="0" fontId="9" fillId="0" borderId="13" applyNumberFormat="0" applyFill="0" applyAlignment="0" applyProtection="0"/>
    <xf numFmtId="0" fontId="10" fillId="5" borderId="12" applyNumberFormat="0" applyAlignment="0" applyProtection="0"/>
  </cellStyleXfs>
  <cellXfs count="66">
    <xf numFmtId="0" fontId="0" fillId="0" borderId="0" xfId="0"/>
    <xf numFmtId="0" fontId="9" fillId="0" borderId="1" xfId="4" applyBorder="1" applyAlignment="1">
      <alignment horizontal="center"/>
    </xf>
    <xf numFmtId="0" fontId="0" fillId="0" borderId="2" xfId="0" applyBorder="1"/>
    <xf numFmtId="0" fontId="9" fillId="0" borderId="3" xfId="4" applyBorder="1" applyAlignment="1" applyProtection="1">
      <alignment horizontal="center"/>
    </xf>
    <xf numFmtId="0" fontId="2" fillId="5" borderId="7" xfId="5" applyFont="1" applyBorder="1" applyAlignment="1" applyProtection="1">
      <alignment horizontal="center"/>
      <protection locked="0"/>
    </xf>
    <xf numFmtId="0" fontId="2" fillId="5" borderId="5" xfId="5" applyFont="1" applyBorder="1" applyAlignment="1" applyProtection="1">
      <alignment horizontal="center"/>
      <protection locked="0"/>
    </xf>
    <xf numFmtId="0" fontId="2" fillId="5" borderId="8" xfId="5" applyFont="1" applyBorder="1" applyAlignment="1" applyProtection="1">
      <alignment horizontal="center"/>
      <protection locked="0"/>
    </xf>
    <xf numFmtId="0" fontId="2" fillId="5" borderId="4" xfId="5" applyFont="1" applyBorder="1" applyAlignment="1" applyProtection="1">
      <alignment horizontal="center"/>
      <protection locked="0"/>
    </xf>
    <xf numFmtId="0" fontId="2" fillId="5" borderId="6" xfId="5" applyFont="1" applyBorder="1" applyAlignment="1" applyProtection="1">
      <alignment horizontal="center"/>
      <protection locked="0"/>
    </xf>
    <xf numFmtId="2" fontId="3" fillId="4" borderId="4" xfId="3" applyNumberFormat="1" applyFont="1" applyBorder="1" applyAlignment="1" applyProtection="1">
      <alignment horizontal="center"/>
    </xf>
    <xf numFmtId="0" fontId="0" fillId="0" borderId="0" xfId="0" applyFont="1"/>
    <xf numFmtId="0" fontId="11" fillId="6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11" fillId="9" borderId="0" xfId="0" applyFont="1" applyFill="1" applyAlignment="1">
      <alignment horizontal="center"/>
    </xf>
    <xf numFmtId="0" fontId="11" fillId="10" borderId="0" xfId="0" applyFont="1" applyFill="1" applyAlignment="1">
      <alignment horizontal="center"/>
    </xf>
    <xf numFmtId="0" fontId="1" fillId="0" borderId="0" xfId="1" applyFont="1" applyFill="1" applyBorder="1" applyAlignment="1">
      <alignment horizontal="right"/>
    </xf>
    <xf numFmtId="2" fontId="3" fillId="4" borderId="6" xfId="3" applyNumberFormat="1" applyFont="1" applyBorder="1" applyAlignment="1" applyProtection="1">
      <alignment horizontal="center"/>
    </xf>
    <xf numFmtId="0" fontId="11" fillId="0" borderId="0" xfId="0" applyFont="1" applyFill="1" applyAlignment="1">
      <alignment horizontal="center"/>
    </xf>
    <xf numFmtId="0" fontId="11" fillId="6" borderId="11" xfId="0" applyFont="1" applyFill="1" applyBorder="1" applyAlignment="1">
      <alignment horizontal="center"/>
    </xf>
    <xf numFmtId="0" fontId="11" fillId="8" borderId="11" xfId="0" applyFont="1" applyFill="1" applyBorder="1" applyAlignment="1">
      <alignment horizontal="center"/>
    </xf>
    <xf numFmtId="0" fontId="11" fillId="7" borderId="11" xfId="0" applyFont="1" applyFill="1" applyBorder="1" applyAlignment="1">
      <alignment horizontal="center"/>
    </xf>
    <xf numFmtId="0" fontId="11" fillId="9" borderId="11" xfId="0" applyFont="1" applyFill="1" applyBorder="1" applyAlignment="1">
      <alignment horizontal="center"/>
    </xf>
    <xf numFmtId="0" fontId="11" fillId="10" borderId="11" xfId="0" applyFont="1" applyFill="1" applyBorder="1" applyAlignment="1">
      <alignment horizontal="center"/>
    </xf>
    <xf numFmtId="0" fontId="12" fillId="0" borderId="0" xfId="0" applyFont="1" applyAlignment="1">
      <alignment horizontal="right"/>
    </xf>
    <xf numFmtId="0" fontId="11" fillId="11" borderId="11" xfId="0" applyFont="1" applyFill="1" applyBorder="1" applyAlignment="1">
      <alignment horizontal="center"/>
    </xf>
    <xf numFmtId="0" fontId="11" fillId="11" borderId="0" xfId="0" applyFont="1" applyFill="1" applyAlignment="1">
      <alignment horizontal="center"/>
    </xf>
    <xf numFmtId="0" fontId="11" fillId="12" borderId="11" xfId="0" applyFont="1" applyFill="1" applyBorder="1" applyAlignment="1">
      <alignment horizontal="center"/>
    </xf>
    <xf numFmtId="0" fontId="11" fillId="12" borderId="0" xfId="0" applyFont="1" applyFill="1" applyAlignment="1">
      <alignment horizontal="center"/>
    </xf>
    <xf numFmtId="0" fontId="11" fillId="13" borderId="11" xfId="0" applyFont="1" applyFill="1" applyBorder="1" applyAlignment="1">
      <alignment horizontal="center"/>
    </xf>
    <xf numFmtId="0" fontId="11" fillId="13" borderId="0" xfId="0" applyFont="1" applyFill="1" applyAlignment="1">
      <alignment horizontal="center"/>
    </xf>
    <xf numFmtId="164" fontId="3" fillId="4" borderId="4" xfId="3" applyNumberFormat="1" applyFont="1" applyBorder="1" applyAlignment="1" applyProtection="1">
      <alignment horizontal="center"/>
    </xf>
    <xf numFmtId="164" fontId="3" fillId="4" borderId="10" xfId="3" applyNumberFormat="1" applyFont="1" applyBorder="1" applyAlignment="1">
      <alignment horizontal="center"/>
    </xf>
    <xf numFmtId="0" fontId="13" fillId="2" borderId="7" xfId="1" applyFont="1" applyBorder="1"/>
    <xf numFmtId="0" fontId="13" fillId="2" borderId="5" xfId="1" applyFont="1" applyBorder="1"/>
    <xf numFmtId="0" fontId="13" fillId="2" borderId="6" xfId="1" applyFont="1" applyBorder="1"/>
    <xf numFmtId="0" fontId="13" fillId="3" borderId="9" xfId="2" applyFont="1" applyBorder="1"/>
    <xf numFmtId="0" fontId="9" fillId="0" borderId="16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27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164" fontId="14" fillId="5" borderId="20" xfId="5" applyNumberFormat="1" applyFont="1" applyBorder="1" applyAlignment="1" applyProtection="1">
      <alignment horizontal="center"/>
      <protection locked="0"/>
    </xf>
    <xf numFmtId="164" fontId="14" fillId="5" borderId="12" xfId="5" applyNumberFormat="1" applyFont="1" applyAlignment="1" applyProtection="1">
      <alignment horizontal="center"/>
      <protection locked="0"/>
    </xf>
    <xf numFmtId="164" fontId="14" fillId="5" borderId="25" xfId="5" applyNumberFormat="1" applyFont="1" applyBorder="1" applyAlignment="1" applyProtection="1">
      <alignment horizontal="center"/>
      <protection locked="0"/>
    </xf>
    <xf numFmtId="164" fontId="14" fillId="5" borderId="21" xfId="5" applyNumberFormat="1" applyFont="1" applyBorder="1" applyAlignment="1" applyProtection="1">
      <alignment horizontal="center"/>
      <protection locked="0"/>
    </xf>
    <xf numFmtId="164" fontId="14" fillId="5" borderId="22" xfId="5" applyNumberFormat="1" applyFont="1" applyBorder="1" applyAlignment="1" applyProtection="1">
      <alignment horizontal="center"/>
      <protection locked="0"/>
    </xf>
    <xf numFmtId="164" fontId="14" fillId="5" borderId="23" xfId="5" applyNumberFormat="1" applyFont="1" applyBorder="1" applyAlignment="1" applyProtection="1">
      <alignment horizontal="center"/>
      <protection locked="0"/>
    </xf>
    <xf numFmtId="164" fontId="14" fillId="5" borderId="26" xfId="5" applyNumberFormat="1" applyFont="1" applyBorder="1" applyAlignment="1" applyProtection="1">
      <alignment horizontal="center"/>
      <protection locked="0"/>
    </xf>
    <xf numFmtId="164" fontId="14" fillId="5" borderId="30" xfId="5" applyNumberFormat="1" applyFont="1" applyBorder="1" applyAlignment="1" applyProtection="1">
      <alignment horizontal="center"/>
      <protection locked="0"/>
    </xf>
    <xf numFmtId="164" fontId="14" fillId="5" borderId="24" xfId="5" applyNumberFormat="1" applyFont="1" applyBorder="1" applyAlignment="1" applyProtection="1">
      <alignment horizontal="center"/>
      <protection locked="0"/>
    </xf>
    <xf numFmtId="0" fontId="10" fillId="5" borderId="12" xfId="5"/>
    <xf numFmtId="0" fontId="16" fillId="0" borderId="0" xfId="0" applyFont="1"/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9" fillId="0" borderId="33" xfId="4" applyBorder="1" applyAlignment="1" applyProtection="1">
      <alignment horizontal="center"/>
    </xf>
    <xf numFmtId="0" fontId="9" fillId="0" borderId="34" xfId="4" applyBorder="1" applyAlignment="1" applyProtection="1">
      <alignment horizontal="center"/>
    </xf>
    <xf numFmtId="0" fontId="9" fillId="0" borderId="0" xfId="0" applyFont="1" applyBorder="1" applyAlignment="1">
      <alignment horizontal="center"/>
    </xf>
  </cellXfs>
  <cellStyles count="6">
    <cellStyle name="40% - Accent1" xfId="1" builtinId="31"/>
    <cellStyle name="40% - Accent2" xfId="2" builtinId="35"/>
    <cellStyle name="Calculation" xfId="3" builtinId="22"/>
    <cellStyle name="Heading 2" xfId="4" builtinId="17"/>
    <cellStyle name="Input" xfId="5" builtinId="20"/>
    <cellStyle name="Normal" xfId="0" builtinId="0"/>
  </cellStyles>
  <dxfs count="13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E9AD5D"/>
        </patternFill>
      </fill>
    </dxf>
    <dxf>
      <font>
        <color auto="1"/>
      </font>
      <fill>
        <patternFill>
          <bgColor rgb="FFCC33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E9AD5D"/>
        </patternFill>
      </fill>
    </dxf>
    <dxf>
      <font>
        <color auto="1"/>
      </font>
      <fill>
        <patternFill>
          <bgColor rgb="FFCC3300"/>
        </patternFill>
      </fill>
    </dxf>
    <dxf>
      <fill>
        <patternFill>
          <bgColor theme="9" tint="-0.24994659260841701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"/>
  <c:chart>
    <c:title>
      <c:tx>
        <c:rich>
          <a:bodyPr/>
          <a:lstStyle/>
          <a:p>
            <a:pPr>
              <a:defRPr/>
            </a:pPr>
            <a:r>
              <a:rPr lang="en-US"/>
              <a:t>Construct 2</a:t>
            </a:r>
          </a:p>
        </c:rich>
      </c:tx>
      <c:layout/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tx>
            <c:v>Measure 2</c:v>
          </c:tx>
          <c:spPr>
            <a:ln>
              <a:solidFill>
                <a:prstClr val="black"/>
              </a:solidFill>
            </a:ln>
          </c:spPr>
          <c:cat>
            <c:strLit>
              <c:ptCount val="4"/>
              <c:pt idx="0">
                <c:v>Model 3</c:v>
              </c:pt>
              <c:pt idx="1">
                <c:v>Model 2</c:v>
              </c:pt>
              <c:pt idx="2">
                <c:v>Model 1</c:v>
              </c:pt>
              <c:pt idx="3">
                <c:v>No Adjustment</c:v>
              </c:pt>
            </c:strLit>
          </c:cat>
          <c:val>
            <c:numRef>
              <c:f>(Sheet1!$D$24,Sheet1!$F$24,Sheet1!$H$24,Sheet1!$J$24)</c:f>
              <c:numCache>
                <c:formatCode>0.00</c:formatCode>
                <c:ptCount val="4"/>
                <c:pt idx="0">
                  <c:v>2.5390478604441657</c:v>
                </c:pt>
                <c:pt idx="1">
                  <c:v>11.814548055781149</c:v>
                </c:pt>
                <c:pt idx="2">
                  <c:v>8.7499335373692588</c:v>
                </c:pt>
                <c:pt idx="3">
                  <c:v>6.5162628424598417</c:v>
                </c:pt>
              </c:numCache>
            </c:numRef>
          </c:val>
        </c:ser>
        <c:ser>
          <c:idx val="1"/>
          <c:order val="1"/>
          <c:tx>
            <c:v>Measure 3</c:v>
          </c:tx>
          <c:cat>
            <c:strLit>
              <c:ptCount val="4"/>
              <c:pt idx="0">
                <c:v>Model 3</c:v>
              </c:pt>
              <c:pt idx="1">
                <c:v>Model 2</c:v>
              </c:pt>
              <c:pt idx="2">
                <c:v>Model 1</c:v>
              </c:pt>
              <c:pt idx="3">
                <c:v>No Adjustment</c:v>
              </c:pt>
            </c:strLit>
          </c:cat>
          <c:val>
            <c:numRef>
              <c:f>(Sheet1!$D$25,Sheet1!$F$25,Sheet1!$H$25,Sheet1!$J$25)</c:f>
              <c:numCache>
                <c:formatCode>0.00</c:formatCode>
                <c:ptCount val="4"/>
                <c:pt idx="0">
                  <c:v>11.377659086803614</c:v>
                </c:pt>
                <c:pt idx="1">
                  <c:v>86.660422074567052</c:v>
                </c:pt>
                <c:pt idx="2">
                  <c:v>65.487800914928357</c:v>
                </c:pt>
                <c:pt idx="3">
                  <c:v>59.483487169779579</c:v>
                </c:pt>
              </c:numCache>
            </c:numRef>
          </c:val>
        </c:ser>
        <c:axId val="62461056"/>
        <c:axId val="62463360"/>
      </c:barChart>
      <c:catAx>
        <c:axId val="624610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600" baseline="0"/>
                </a:pPr>
                <a:r>
                  <a:rPr lang="en-US" sz="1600" baseline="0"/>
                  <a:t>Predictors</a:t>
                </a:r>
              </a:p>
            </c:rich>
          </c:tx>
          <c:layout/>
        </c:title>
        <c:numFmt formatCode="General" sourceLinked="1"/>
        <c:maj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62463360"/>
        <c:crosses val="autoZero"/>
        <c:auto val="1"/>
        <c:lblAlgn val="ctr"/>
        <c:lblOffset val="100"/>
      </c:catAx>
      <c:valAx>
        <c:axId val="62463360"/>
        <c:scaling>
          <c:orientation val="minMax"/>
          <c:max val="100"/>
        </c:scaling>
        <c:axPos val="l"/>
        <c:majorGridlines/>
        <c:title>
          <c:tx>
            <c:rich>
              <a:bodyPr/>
              <a:lstStyle/>
              <a:p>
                <a:pPr>
                  <a:defRPr sz="1400" baseline="0"/>
                </a:pPr>
                <a:r>
                  <a:rPr lang="en-US" sz="1400" baseline="0"/>
                  <a:t>Percentile</a:t>
                </a:r>
              </a:p>
            </c:rich>
          </c:tx>
          <c:layout/>
        </c:title>
        <c:numFmt formatCode="0.00" sourceLinked="1"/>
        <c:minorTickMark val="in"/>
        <c:tickLblPos val="nextTo"/>
        <c:crossAx val="62461056"/>
        <c:crosses val="autoZero"/>
        <c:crossBetween val="between"/>
        <c:majorUnit val="5"/>
      </c:valAx>
    </c:plotArea>
    <c:legend>
      <c:legendPos val="r"/>
      <c:layout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</c:chart>
  <c:printSettings>
    <c:headerFooter/>
    <c:pageMargins b="0.75000000000000344" l="0.70000000000000062" r="0.70000000000000062" t="0.75000000000000344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5"/>
  <c:chart>
    <c:title>
      <c:tx>
        <c:rich>
          <a:bodyPr/>
          <a:lstStyle/>
          <a:p>
            <a:pPr>
              <a:defRPr/>
            </a:pPr>
            <a:r>
              <a:rPr lang="en-US"/>
              <a:t>Construct 1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Measure 1</c:v>
          </c:tx>
          <c:cat>
            <c:strLit>
              <c:ptCount val="4"/>
              <c:pt idx="0">
                <c:v>Model 3</c:v>
              </c:pt>
              <c:pt idx="1">
                <c:v>Model 2</c:v>
              </c:pt>
              <c:pt idx="2">
                <c:v>Model 1</c:v>
              </c:pt>
              <c:pt idx="3">
                <c:v>No Adjustment</c:v>
              </c:pt>
            </c:strLit>
          </c:cat>
          <c:val>
            <c:numRef>
              <c:f>(Sheet1!$D$23,Sheet1!$F$23,Sheet1!$H$23,Sheet1!$J$23)</c:f>
              <c:numCache>
                <c:formatCode>0.00</c:formatCode>
                <c:ptCount val="4"/>
                <c:pt idx="0">
                  <c:v>1.3874864337521275</c:v>
                </c:pt>
                <c:pt idx="1">
                  <c:v>9.1901905792449394</c:v>
                </c:pt>
                <c:pt idx="2">
                  <c:v>0.19876103770152254</c:v>
                </c:pt>
                <c:pt idx="3">
                  <c:v>6.1967902836371325</c:v>
                </c:pt>
              </c:numCache>
            </c:numRef>
          </c:val>
        </c:ser>
        <c:axId val="62500864"/>
        <c:axId val="62502784"/>
      </c:barChart>
      <c:catAx>
        <c:axId val="625008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Predictors</a:t>
                </a:r>
              </a:p>
            </c:rich>
          </c:tx>
          <c:layout/>
        </c:title>
        <c:numFmt formatCode="General" sourceLinked="1"/>
        <c:maj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62502784"/>
        <c:crosses val="autoZero"/>
        <c:auto val="1"/>
        <c:lblAlgn val="ctr"/>
        <c:lblOffset val="100"/>
      </c:catAx>
      <c:valAx>
        <c:axId val="62502784"/>
        <c:scaling>
          <c:orientation val="minMax"/>
          <c:max val="100"/>
        </c:scaling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en-US" sz="1400" baseline="0"/>
                  <a:t>Percentile</a:t>
                </a:r>
              </a:p>
            </c:rich>
          </c:tx>
          <c:layout/>
        </c:title>
        <c:numFmt formatCode="0.00" sourceLinked="1"/>
        <c:minorTickMark val="in"/>
        <c:tickLblPos val="nextTo"/>
        <c:crossAx val="62500864"/>
        <c:crosses val="autoZero"/>
        <c:crossBetween val="between"/>
        <c:majorUnit val="5"/>
      </c:valAx>
    </c:plotArea>
    <c:legend>
      <c:legendPos val="r"/>
      <c:legendEntry>
        <c:idx val="0"/>
        <c:txPr>
          <a:bodyPr/>
          <a:lstStyle/>
          <a:p>
            <a:pPr>
              <a:defRPr sz="1200" b="1"/>
            </a:pPr>
            <a:endParaRPr lang="en-US"/>
          </a:p>
        </c:txPr>
      </c:legendEntry>
      <c:layout/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gap"/>
  </c:chart>
  <c:printSettings>
    <c:headerFooter/>
    <c:pageMargins b="0.75000000000000366" l="0.70000000000000062" r="0.70000000000000062" t="0.75000000000000366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0</xdr:rowOff>
    </xdr:from>
    <xdr:to>
      <xdr:col>11</xdr:col>
      <xdr:colOff>769620</xdr:colOff>
      <xdr:row>88</xdr:row>
      <xdr:rowOff>175260</xdr:rowOff>
    </xdr:to>
    <xdr:graphicFrame macro="">
      <xdr:nvGraphicFramePr>
        <xdr:cNvPr id="102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</xdr:colOff>
      <xdr:row>43</xdr:row>
      <xdr:rowOff>175260</xdr:rowOff>
    </xdr:from>
    <xdr:to>
      <xdr:col>11</xdr:col>
      <xdr:colOff>784860</xdr:colOff>
      <xdr:row>65</xdr:row>
      <xdr:rowOff>167640</xdr:rowOff>
    </xdr:to>
    <xdr:graphicFrame macro="">
      <xdr:nvGraphicFramePr>
        <xdr:cNvPr id="10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0.05451</cdr:x>
      <cdr:y>0.82985</cdr:y>
    </cdr:from>
    <cdr:to>
      <cdr:x>0.92568</cdr:x>
      <cdr:y>0.8455</cdr:y>
    </cdr:to>
    <cdr:sp macro="" textlink="">
      <cdr:nvSpPr>
        <cdr:cNvPr id="2" name="Rectangle 1"/>
        <cdr:cNvSpPr/>
      </cdr:nvSpPr>
      <cdr:spPr>
        <a:xfrm xmlns:a="http://schemas.openxmlformats.org/drawingml/2006/main" flipV="1">
          <a:off x="834609" y="3465254"/>
          <a:ext cx="13338591" cy="65346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>
            <a:alpha val="5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0.05633</cdr:x>
      <cdr:y>0.77599</cdr:y>
    </cdr:from>
    <cdr:to>
      <cdr:x>0.92734</cdr:x>
      <cdr:y>0.83333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862475" y="3240348"/>
          <a:ext cx="13336125" cy="23945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0.05477</cdr:x>
      <cdr:y>0.66569</cdr:y>
    </cdr:from>
    <cdr:to>
      <cdr:x>0.92651</cdr:x>
      <cdr:y>0.77419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838591" y="2779762"/>
          <a:ext cx="13347310" cy="45307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0.0529</cdr:x>
      <cdr:y>0.31388</cdr:y>
    </cdr:from>
    <cdr:to>
      <cdr:x>0.92651</cdr:x>
      <cdr:y>0.6654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809959" y="1310688"/>
          <a:ext cx="13375942" cy="1467863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>
            <a:alpha val="5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0.0555</cdr:x>
      <cdr:y>0.19999</cdr:y>
    </cdr:from>
    <cdr:to>
      <cdr:x>0.92568</cdr:x>
      <cdr:y>0.30414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849767" y="835111"/>
          <a:ext cx="13323433" cy="434890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>
            <a:alpha val="5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0.0557</cdr:x>
      <cdr:y>0.14591</cdr:y>
    </cdr:from>
    <cdr:to>
      <cdr:x>0.92485</cdr:x>
      <cdr:y>0.19465</cdr:y>
    </cdr:to>
    <cdr:sp macro="" textlink="">
      <cdr:nvSpPr>
        <cdr:cNvPr id="7" name="Rectangle 6"/>
        <cdr:cNvSpPr/>
      </cdr:nvSpPr>
      <cdr:spPr>
        <a:xfrm xmlns:a="http://schemas.openxmlformats.org/drawingml/2006/main">
          <a:off x="852829" y="609285"/>
          <a:ext cx="13307671" cy="203515"/>
        </a:xfrm>
        <a:prstGeom xmlns:a="http://schemas.openxmlformats.org/drawingml/2006/main" prst="rect">
          <a:avLst/>
        </a:prstGeom>
        <a:solidFill xmlns:a="http://schemas.openxmlformats.org/drawingml/2006/main">
          <a:srgbClr val="92D050">
            <a:alpha val="5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0.05484</cdr:x>
      <cdr:y>0.12802</cdr:y>
    </cdr:from>
    <cdr:to>
      <cdr:x>0.92568</cdr:x>
      <cdr:y>0.14903</cdr:y>
    </cdr:to>
    <cdr:sp macro="" textlink="">
      <cdr:nvSpPr>
        <cdr:cNvPr id="8" name="Rectangle 7"/>
        <cdr:cNvSpPr/>
      </cdr:nvSpPr>
      <cdr:spPr>
        <a:xfrm xmlns:a="http://schemas.openxmlformats.org/drawingml/2006/main">
          <a:off x="839662" y="534580"/>
          <a:ext cx="13333538" cy="87719"/>
        </a:xfrm>
        <a:prstGeom xmlns:a="http://schemas.openxmlformats.org/drawingml/2006/main" prst="rect">
          <a:avLst/>
        </a:prstGeom>
        <a:solidFill xmlns:a="http://schemas.openxmlformats.org/drawingml/2006/main">
          <a:srgbClr val="00B050">
            <a:alpha val="5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0.05555</cdr:x>
      <cdr:y>0.8191</cdr:y>
    </cdr:from>
    <cdr:to>
      <cdr:x>0.93809</cdr:x>
      <cdr:y>0.8444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877483" y="3289300"/>
          <a:ext cx="13940877" cy="101600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>
            <a:alpha val="5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0.05641</cdr:x>
      <cdr:y>0.75673</cdr:y>
    </cdr:from>
    <cdr:to>
      <cdr:x>0.93681</cdr:x>
      <cdr:y>0.8191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891067" y="3038831"/>
          <a:ext cx="13906973" cy="25046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0.05578</cdr:x>
      <cdr:y>0.65464</cdr:y>
    </cdr:from>
    <cdr:to>
      <cdr:x>0.93681</cdr:x>
      <cdr:y>0.75823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881115" y="2628864"/>
          <a:ext cx="13916925" cy="415991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0.0547</cdr:x>
      <cdr:y>0.3074</cdr:y>
    </cdr:from>
    <cdr:to>
      <cdr:x>0.93681</cdr:x>
      <cdr:y>0.65653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864055" y="1234438"/>
          <a:ext cx="13933985" cy="140201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>
            <a:alpha val="5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0.05609</cdr:x>
      <cdr:y>0.18938</cdr:y>
    </cdr:from>
    <cdr:to>
      <cdr:x>0.93745</cdr:x>
      <cdr:y>0.30703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886012" y="760501"/>
          <a:ext cx="13922188" cy="472452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>
            <a:alpha val="5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0.05567</cdr:x>
      <cdr:y>0.14099</cdr:y>
    </cdr:from>
    <cdr:to>
      <cdr:x>0.93745</cdr:x>
      <cdr:y>0.18912</cdr:y>
    </cdr:to>
    <cdr:sp macro="" textlink="">
      <cdr:nvSpPr>
        <cdr:cNvPr id="7" name="Rectangle 6"/>
        <cdr:cNvSpPr/>
      </cdr:nvSpPr>
      <cdr:spPr>
        <a:xfrm xmlns:a="http://schemas.openxmlformats.org/drawingml/2006/main">
          <a:off x="879379" y="566179"/>
          <a:ext cx="13928822" cy="193281"/>
        </a:xfrm>
        <a:prstGeom xmlns:a="http://schemas.openxmlformats.org/drawingml/2006/main" prst="rect">
          <a:avLst/>
        </a:prstGeom>
        <a:solidFill xmlns:a="http://schemas.openxmlformats.org/drawingml/2006/main">
          <a:srgbClr val="92D050">
            <a:alpha val="5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0.05555</cdr:x>
      <cdr:y>0.13131</cdr:y>
    </cdr:from>
    <cdr:to>
      <cdr:x>0.93681</cdr:x>
      <cdr:y>0.14611</cdr:y>
    </cdr:to>
    <cdr:sp macro="" textlink="">
      <cdr:nvSpPr>
        <cdr:cNvPr id="8" name="Rectangle 7"/>
        <cdr:cNvSpPr/>
      </cdr:nvSpPr>
      <cdr:spPr>
        <a:xfrm xmlns:a="http://schemas.openxmlformats.org/drawingml/2006/main">
          <a:off x="877482" y="527307"/>
          <a:ext cx="13920558" cy="59433"/>
        </a:xfrm>
        <a:prstGeom xmlns:a="http://schemas.openxmlformats.org/drawingml/2006/main" prst="rect">
          <a:avLst/>
        </a:prstGeom>
        <a:solidFill xmlns:a="http://schemas.openxmlformats.org/drawingml/2006/main">
          <a:srgbClr val="00B050">
            <a:alpha val="5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1"/>
  <sheetViews>
    <sheetView showGridLines="0" tabSelected="1" zoomScale="75" zoomScaleNormal="75" workbookViewId="0">
      <selection activeCell="A41" sqref="A41"/>
    </sheetView>
  </sheetViews>
  <sheetFormatPr defaultRowHeight="15"/>
  <cols>
    <col min="1" max="1" width="31.140625" customWidth="1"/>
    <col min="2" max="3" width="18.7109375" customWidth="1"/>
    <col min="4" max="4" width="20.7109375" customWidth="1"/>
    <col min="5" max="10" width="18.7109375" customWidth="1"/>
    <col min="11" max="25" width="16.7109375" customWidth="1"/>
  </cols>
  <sheetData>
    <row r="1" spans="1:15" ht="18.75">
      <c r="A1" s="62" t="s">
        <v>47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3" spans="1:15" ht="18" thickBot="1">
      <c r="B3" s="59" t="s">
        <v>45</v>
      </c>
      <c r="C3" s="60"/>
      <c r="D3" s="60"/>
      <c r="E3" s="60"/>
      <c r="F3" s="61"/>
      <c r="G3" s="65" t="s">
        <v>41</v>
      </c>
      <c r="H3" s="65"/>
      <c r="I3" s="65"/>
      <c r="J3" s="65"/>
      <c r="K3" s="59" t="s">
        <v>46</v>
      </c>
      <c r="L3" s="60"/>
      <c r="M3" s="60"/>
      <c r="N3" s="59" t="s">
        <v>3</v>
      </c>
      <c r="O3" s="61"/>
    </row>
    <row r="4" spans="1:15" ht="18.75" thickTop="1" thickBot="1">
      <c r="B4" s="37" t="s">
        <v>42</v>
      </c>
      <c r="C4" s="38" t="s">
        <v>43</v>
      </c>
      <c r="D4" s="38" t="s">
        <v>44</v>
      </c>
      <c r="E4" s="39" t="s">
        <v>24</v>
      </c>
      <c r="F4" s="40" t="s">
        <v>25</v>
      </c>
      <c r="G4" s="41" t="s">
        <v>42</v>
      </c>
      <c r="H4" s="42" t="s">
        <v>43</v>
      </c>
      <c r="I4" s="43" t="s">
        <v>24</v>
      </c>
      <c r="J4" s="43" t="s">
        <v>25</v>
      </c>
      <c r="K4" s="44" t="s">
        <v>42</v>
      </c>
      <c r="L4" s="45" t="s">
        <v>24</v>
      </c>
      <c r="M4" s="39" t="s">
        <v>25</v>
      </c>
      <c r="N4" s="46" t="s">
        <v>39</v>
      </c>
      <c r="O4" s="47" t="s">
        <v>40</v>
      </c>
    </row>
    <row r="5" spans="1:15" ht="18" thickTop="1">
      <c r="A5" s="33" t="s">
        <v>26</v>
      </c>
      <c r="B5" s="48">
        <v>-0.48</v>
      </c>
      <c r="C5" s="49">
        <v>-0.02</v>
      </c>
      <c r="D5" s="49">
        <v>0.14000000000000001</v>
      </c>
      <c r="E5" s="49">
        <v>28.408999999999999</v>
      </c>
      <c r="F5" s="50">
        <v>1.24</v>
      </c>
      <c r="G5" s="48">
        <v>-0.41</v>
      </c>
      <c r="H5" s="49">
        <v>-2.5000000000000001E-2</v>
      </c>
      <c r="I5" s="49">
        <v>30.347999999999999</v>
      </c>
      <c r="J5" s="50">
        <v>1.27</v>
      </c>
      <c r="K5" s="51">
        <v>-2.5000000000000001E-2</v>
      </c>
      <c r="L5" s="49">
        <v>30.821000000000002</v>
      </c>
      <c r="M5" s="50">
        <v>1.3180000000000001</v>
      </c>
      <c r="N5" s="51">
        <v>29</v>
      </c>
      <c r="O5" s="55">
        <v>1.3</v>
      </c>
    </row>
    <row r="6" spans="1:15" ht="17.25">
      <c r="A6" s="34" t="s">
        <v>27</v>
      </c>
      <c r="B6" s="51">
        <v>-1.2130000000000001</v>
      </c>
      <c r="C6" s="49">
        <v>-2.3E-2</v>
      </c>
      <c r="D6" s="49">
        <v>0.371</v>
      </c>
      <c r="E6" s="49">
        <v>10.225</v>
      </c>
      <c r="F6" s="50">
        <v>3.7280000000000002</v>
      </c>
      <c r="G6" s="51">
        <v>-0.91500000000000004</v>
      </c>
      <c r="H6" s="49">
        <v>-3.6999999999999998E-2</v>
      </c>
      <c r="I6" s="49">
        <v>15.218</v>
      </c>
      <c r="J6" s="50">
        <v>3.76</v>
      </c>
      <c r="K6" s="51">
        <v>-0.95</v>
      </c>
      <c r="L6" s="49">
        <v>14.222</v>
      </c>
      <c r="M6" s="50">
        <v>3.887</v>
      </c>
      <c r="N6" s="51">
        <v>13.9</v>
      </c>
      <c r="O6" s="55">
        <v>3.9</v>
      </c>
    </row>
    <row r="7" spans="1:15" ht="17.25">
      <c r="A7" s="34" t="s">
        <v>28</v>
      </c>
      <c r="B7" s="51">
        <v>-3.1520000000000001</v>
      </c>
      <c r="C7" s="49">
        <v>-0.55800000000000005</v>
      </c>
      <c r="D7" s="49">
        <v>1.123</v>
      </c>
      <c r="E7" s="49">
        <v>71.225999999999999</v>
      </c>
      <c r="F7" s="50">
        <v>10.47</v>
      </c>
      <c r="G7" s="51">
        <v>-3.032</v>
      </c>
      <c r="H7" s="49">
        <v>-0.57299999999999995</v>
      </c>
      <c r="I7" s="49">
        <v>68.353999999999999</v>
      </c>
      <c r="J7" s="50">
        <v>12.002000000000001</v>
      </c>
      <c r="K7" s="51">
        <v>-3</v>
      </c>
      <c r="L7" s="49">
        <v>48.031999999999996</v>
      </c>
      <c r="M7" s="50">
        <v>12.465999999999999</v>
      </c>
      <c r="N7" s="51">
        <v>47</v>
      </c>
      <c r="O7" s="55">
        <v>12.5</v>
      </c>
    </row>
    <row r="8" spans="1:15" ht="17.25">
      <c r="A8" s="34" t="s">
        <v>29</v>
      </c>
      <c r="B8" s="51"/>
      <c r="C8" s="49"/>
      <c r="D8" s="49"/>
      <c r="E8" s="49"/>
      <c r="F8" s="50"/>
      <c r="G8" s="51"/>
      <c r="H8" s="49"/>
      <c r="I8" s="49"/>
      <c r="J8" s="50"/>
      <c r="K8" s="51"/>
      <c r="L8" s="49"/>
      <c r="M8" s="50"/>
      <c r="N8" s="51">
        <v>8.6</v>
      </c>
      <c r="O8" s="55">
        <v>2.1</v>
      </c>
    </row>
    <row r="9" spans="1:15" ht="17.25">
      <c r="A9" s="34" t="s">
        <v>30</v>
      </c>
      <c r="B9" s="51"/>
      <c r="C9" s="49"/>
      <c r="D9" s="49"/>
      <c r="E9" s="49"/>
      <c r="F9" s="50"/>
      <c r="G9" s="51"/>
      <c r="H9" s="49"/>
      <c r="I9" s="49"/>
      <c r="J9" s="50"/>
      <c r="K9" s="51"/>
      <c r="L9" s="49"/>
      <c r="M9" s="50"/>
      <c r="N9" s="51">
        <v>6.7</v>
      </c>
      <c r="O9" s="55">
        <v>1.1000000000000001</v>
      </c>
    </row>
    <row r="10" spans="1:15" ht="17.25">
      <c r="A10" s="34" t="s">
        <v>31</v>
      </c>
      <c r="B10" s="51"/>
      <c r="C10" s="49"/>
      <c r="D10" s="49"/>
      <c r="E10" s="49"/>
      <c r="F10" s="50"/>
      <c r="G10" s="51"/>
      <c r="H10" s="49"/>
      <c r="I10" s="49"/>
      <c r="J10" s="50"/>
      <c r="K10" s="51"/>
      <c r="L10" s="49"/>
      <c r="M10" s="50"/>
      <c r="N10" s="51">
        <v>6.9</v>
      </c>
      <c r="O10" s="55">
        <v>2.2000000000000002</v>
      </c>
    </row>
    <row r="11" spans="1:15" ht="17.25">
      <c r="A11" s="34" t="s">
        <v>32</v>
      </c>
      <c r="B11" s="51"/>
      <c r="C11" s="49"/>
      <c r="D11" s="49"/>
      <c r="E11" s="49"/>
      <c r="F11" s="50"/>
      <c r="G11" s="51"/>
      <c r="H11" s="49"/>
      <c r="I11" s="49"/>
      <c r="J11" s="50"/>
      <c r="K11" s="51"/>
      <c r="L11" s="49"/>
      <c r="M11" s="50"/>
      <c r="N11" s="51">
        <v>5</v>
      </c>
      <c r="O11" s="55">
        <v>1.2</v>
      </c>
    </row>
    <row r="12" spans="1:15" ht="17.25">
      <c r="A12" s="34" t="s">
        <v>33</v>
      </c>
      <c r="B12" s="51"/>
      <c r="C12" s="49"/>
      <c r="D12" s="49"/>
      <c r="E12" s="49"/>
      <c r="F12" s="50"/>
      <c r="G12" s="51"/>
      <c r="H12" s="49"/>
      <c r="I12" s="49"/>
      <c r="J12" s="50"/>
      <c r="K12" s="51"/>
      <c r="L12" s="49"/>
      <c r="M12" s="50"/>
      <c r="N12" s="51">
        <v>20</v>
      </c>
      <c r="O12" s="55">
        <v>5.6</v>
      </c>
    </row>
    <row r="13" spans="1:15" ht="17.25">
      <c r="A13" s="34" t="s">
        <v>34</v>
      </c>
      <c r="B13" s="51"/>
      <c r="C13" s="49"/>
      <c r="D13" s="49"/>
      <c r="E13" s="49"/>
      <c r="F13" s="50"/>
      <c r="G13" s="51"/>
      <c r="H13" s="49"/>
      <c r="I13" s="49"/>
      <c r="J13" s="50"/>
      <c r="K13" s="51"/>
      <c r="L13" s="49"/>
      <c r="M13" s="50"/>
      <c r="N13" s="51">
        <v>14.7</v>
      </c>
      <c r="O13" s="55">
        <v>4.4000000000000004</v>
      </c>
    </row>
    <row r="14" spans="1:15" ht="17.25">
      <c r="A14" s="34" t="s">
        <v>35</v>
      </c>
      <c r="B14" s="51"/>
      <c r="C14" s="49"/>
      <c r="D14" s="49"/>
      <c r="E14" s="49"/>
      <c r="F14" s="50"/>
      <c r="G14" s="51"/>
      <c r="H14" s="49"/>
      <c r="I14" s="49"/>
      <c r="J14" s="50"/>
      <c r="K14" s="51"/>
      <c r="L14" s="49"/>
      <c r="M14" s="50"/>
      <c r="N14" s="51">
        <v>34.6</v>
      </c>
      <c r="O14" s="55">
        <v>15.4</v>
      </c>
    </row>
    <row r="15" spans="1:15" ht="17.25">
      <c r="A15" s="34" t="s">
        <v>36</v>
      </c>
      <c r="B15" s="51"/>
      <c r="C15" s="49"/>
      <c r="D15" s="49"/>
      <c r="E15" s="49"/>
      <c r="F15" s="50"/>
      <c r="G15" s="51"/>
      <c r="H15" s="49"/>
      <c r="I15" s="49"/>
      <c r="J15" s="50"/>
      <c r="K15" s="51"/>
      <c r="L15" s="49"/>
      <c r="M15" s="50"/>
      <c r="N15" s="51">
        <v>90.3</v>
      </c>
      <c r="O15" s="55">
        <v>50</v>
      </c>
    </row>
    <row r="16" spans="1:15" ht="17.25">
      <c r="A16" s="34" t="s">
        <v>37</v>
      </c>
      <c r="B16" s="51"/>
      <c r="C16" s="49"/>
      <c r="D16" s="49"/>
      <c r="E16" s="49"/>
      <c r="F16" s="50"/>
      <c r="G16" s="51"/>
      <c r="H16" s="49"/>
      <c r="I16" s="49"/>
      <c r="J16" s="50"/>
      <c r="K16" s="51"/>
      <c r="L16" s="49"/>
      <c r="M16" s="50"/>
      <c r="N16" s="51">
        <v>50</v>
      </c>
      <c r="O16" s="55">
        <v>14.6</v>
      </c>
    </row>
    <row r="17" spans="1:15" ht="18" thickBot="1">
      <c r="A17" s="35" t="s">
        <v>38</v>
      </c>
      <c r="B17" s="52"/>
      <c r="C17" s="53"/>
      <c r="D17" s="53"/>
      <c r="E17" s="53"/>
      <c r="F17" s="54"/>
      <c r="G17" s="52"/>
      <c r="H17" s="53"/>
      <c r="I17" s="53"/>
      <c r="J17" s="54"/>
      <c r="K17" s="52"/>
      <c r="L17" s="53"/>
      <c r="M17" s="54"/>
      <c r="N17" s="52">
        <v>27.2</v>
      </c>
      <c r="O17" s="56">
        <v>3.2</v>
      </c>
    </row>
    <row r="18" spans="1:15" ht="15.75" thickTop="1"/>
    <row r="19" spans="1:15" ht="18" thickBot="1">
      <c r="B19" s="1" t="s">
        <v>1</v>
      </c>
      <c r="L19" t="s">
        <v>48</v>
      </c>
    </row>
    <row r="20" spans="1:15" ht="18.75" thickTop="1" thickBot="1">
      <c r="A20" s="36" t="s">
        <v>42</v>
      </c>
      <c r="B20" s="4">
        <v>1</v>
      </c>
      <c r="C20" s="2"/>
      <c r="L20" s="57"/>
      <c r="M20" t="s">
        <v>49</v>
      </c>
    </row>
    <row r="21" spans="1:15" ht="18.75" thickTop="1" thickBot="1">
      <c r="A21" s="36" t="s">
        <v>43</v>
      </c>
      <c r="B21" s="5">
        <v>50</v>
      </c>
      <c r="C21" s="63" t="s">
        <v>45</v>
      </c>
      <c r="D21" s="64"/>
      <c r="E21" s="63" t="s">
        <v>41</v>
      </c>
      <c r="F21" s="64"/>
      <c r="G21" s="63" t="s">
        <v>46</v>
      </c>
      <c r="H21" s="64"/>
      <c r="I21" s="63" t="s">
        <v>3</v>
      </c>
      <c r="J21" s="64"/>
    </row>
    <row r="22" spans="1:15" ht="18.75" thickTop="1" thickBot="1">
      <c r="A22" s="36" t="s">
        <v>44</v>
      </c>
      <c r="B22" s="6">
        <v>20</v>
      </c>
      <c r="C22" s="3" t="s">
        <v>9</v>
      </c>
      <c r="D22" s="3" t="s">
        <v>0</v>
      </c>
      <c r="E22" s="3" t="s">
        <v>9</v>
      </c>
      <c r="F22" s="3" t="s">
        <v>0</v>
      </c>
      <c r="G22" s="3" t="s">
        <v>9</v>
      </c>
      <c r="H22" s="3" t="s">
        <v>0</v>
      </c>
      <c r="I22" s="3" t="s">
        <v>9</v>
      </c>
      <c r="J22" s="3" t="s">
        <v>0</v>
      </c>
    </row>
    <row r="23" spans="1:15" ht="18.75" thickTop="1" thickBot="1">
      <c r="A23" s="33" t="s">
        <v>26</v>
      </c>
      <c r="B23" s="7">
        <v>27</v>
      </c>
      <c r="C23" s="31">
        <f>(B23-(E5 + (B5*B20) + (C5*B21) + (D5*B22)))/(F5)</f>
        <v>-2.2008064516129027</v>
      </c>
      <c r="D23" s="9">
        <f t="shared" ref="D23:J35" si="0">NORMSDIST(C23)*100</f>
        <v>1.3874864337521275</v>
      </c>
      <c r="E23" s="31">
        <f>(B23-(I5+(G5*B20)+(H5*B21)))/(J5)</f>
        <v>-1.3291338582677157</v>
      </c>
      <c r="F23" s="9">
        <f t="shared" si="0"/>
        <v>9.1901905792449394</v>
      </c>
      <c r="G23" s="31">
        <f>(B23-(L5 + (K5*B20)))/(M5)</f>
        <v>-2.8801213960546304</v>
      </c>
      <c r="H23" s="9">
        <f t="shared" si="0"/>
        <v>0.19876103770152254</v>
      </c>
      <c r="I23" s="32">
        <f>(B23-N5)/O5</f>
        <v>-1.5384615384615383</v>
      </c>
      <c r="J23" s="9">
        <f t="shared" si="0"/>
        <v>6.1967902836371325</v>
      </c>
    </row>
    <row r="24" spans="1:15" ht="18.75" thickTop="1" thickBot="1">
      <c r="A24" s="34" t="s">
        <v>27</v>
      </c>
      <c r="B24" s="5">
        <v>8</v>
      </c>
      <c r="C24" s="31">
        <f>(B24-(E6 + (B6*B20) + (C6*B21) + (D6*B22)))/(F6)</f>
        <v>-1.9533261802575106</v>
      </c>
      <c r="D24" s="9">
        <f t="shared" si="0"/>
        <v>2.5390478604441657</v>
      </c>
      <c r="E24" s="31">
        <f>(B24-(I6+(G6*B20)+(H6*B21)))/(J6)</f>
        <v>-1.1843085106382982</v>
      </c>
      <c r="F24" s="9">
        <f t="shared" si="0"/>
        <v>11.814548055781149</v>
      </c>
      <c r="G24" s="31">
        <f>(B24-(L6 + (K6*B20)))/(M6)</f>
        <v>-1.3563159248777978</v>
      </c>
      <c r="H24" s="9">
        <f t="shared" si="0"/>
        <v>8.7499335373692588</v>
      </c>
      <c r="I24" s="32">
        <f t="shared" ref="I24:I35" si="1">(B24-N6)/O6</f>
        <v>-1.512820512820513</v>
      </c>
      <c r="J24" s="9">
        <f t="shared" si="0"/>
        <v>6.5162628424598417</v>
      </c>
    </row>
    <row r="25" spans="1:15" ht="18.75" thickTop="1" thickBot="1">
      <c r="A25" s="34" t="s">
        <v>28</v>
      </c>
      <c r="B25" s="5">
        <v>50</v>
      </c>
      <c r="C25" s="31">
        <f>(B25-(E7 + (B7*B20) + (C7*B21) + (D7*B22)))/(F7)</f>
        <v>-1.2066857688634185</v>
      </c>
      <c r="D25" s="9">
        <f t="shared" si="0"/>
        <v>11.377659086803614</v>
      </c>
      <c r="E25" s="31">
        <f>(B25-(I7+(G7*B20)+(H7*B21)))/(J7)</f>
        <v>1.1104815864022659</v>
      </c>
      <c r="F25" s="9">
        <f t="shared" si="0"/>
        <v>86.660422074567052</v>
      </c>
      <c r="G25" s="31">
        <f>(B25-(L7 + (K7*B20)))/(M7)</f>
        <v>0.39852398523985272</v>
      </c>
      <c r="H25" s="9">
        <f t="shared" si="0"/>
        <v>65.487800914928357</v>
      </c>
      <c r="I25" s="32">
        <f t="shared" si="1"/>
        <v>0.24</v>
      </c>
      <c r="J25" s="9">
        <f t="shared" si="0"/>
        <v>59.483487169779579</v>
      </c>
    </row>
    <row r="26" spans="1:15" ht="18.75" thickTop="1" thickBot="1">
      <c r="A26" s="34" t="s">
        <v>29</v>
      </c>
      <c r="B26" s="5">
        <v>6</v>
      </c>
      <c r="C26" s="31" t="e">
        <f>(B26-(E8 + (B8*B20) + (C8*B21) + (D8*B22)))/(F8)</f>
        <v>#DIV/0!</v>
      </c>
      <c r="D26" s="9" t="e">
        <f t="shared" si="0"/>
        <v>#DIV/0!</v>
      </c>
      <c r="E26" s="31" t="e">
        <f>(B26-(I8+(G8*B20)+(H8*B21)))/(J8)</f>
        <v>#DIV/0!</v>
      </c>
      <c r="F26" s="9" t="e">
        <f t="shared" si="0"/>
        <v>#DIV/0!</v>
      </c>
      <c r="G26" s="31" t="e">
        <f>(B26-(L8 + (K8*B20)))/(M8)</f>
        <v>#DIV/0!</v>
      </c>
      <c r="H26" s="9" t="e">
        <f t="shared" si="0"/>
        <v>#DIV/0!</v>
      </c>
      <c r="I26" s="32">
        <f t="shared" si="1"/>
        <v>-1.2380952380952379</v>
      </c>
      <c r="J26" s="9">
        <f t="shared" si="0"/>
        <v>10.784037468050755</v>
      </c>
    </row>
    <row r="27" spans="1:15" ht="18.75" thickTop="1" thickBot="1">
      <c r="A27" s="34" t="s">
        <v>30</v>
      </c>
      <c r="B27" s="5">
        <v>5</v>
      </c>
      <c r="C27" s="31" t="e">
        <f>(B27-(E9 + (B9*B20) + (C9*B21) + (D9*B22)))/(F9)</f>
        <v>#DIV/0!</v>
      </c>
      <c r="D27" s="9" t="e">
        <f t="shared" si="0"/>
        <v>#DIV/0!</v>
      </c>
      <c r="E27" s="31" t="e">
        <f>(B27-(I9+(G9*B20)+(H9*B21)))/(J9)</f>
        <v>#DIV/0!</v>
      </c>
      <c r="F27" s="9" t="e">
        <f t="shared" si="0"/>
        <v>#DIV/0!</v>
      </c>
      <c r="G27" s="31" t="e">
        <f>(B27-(L9 + (K9*B20)))/(M9)</f>
        <v>#DIV/0!</v>
      </c>
      <c r="H27" s="9" t="e">
        <f t="shared" si="0"/>
        <v>#DIV/0!</v>
      </c>
      <c r="I27" s="32">
        <f t="shared" si="1"/>
        <v>-1.5454545454545454</v>
      </c>
      <c r="J27" s="9">
        <f t="shared" si="0"/>
        <v>6.111817772400574</v>
      </c>
    </row>
    <row r="28" spans="1:15" ht="18.75" thickTop="1" thickBot="1">
      <c r="A28" s="34" t="s">
        <v>31</v>
      </c>
      <c r="B28" s="5">
        <v>4</v>
      </c>
      <c r="C28" s="31" t="e">
        <f>(B28-(E10 + (B10*B20) + (C10*B21) + (D10*B22)))/(F10)</f>
        <v>#DIV/0!</v>
      </c>
      <c r="D28" s="9" t="e">
        <f t="shared" si="0"/>
        <v>#DIV/0!</v>
      </c>
      <c r="E28" s="31" t="e">
        <f>(B28-(I10+(G10*B20)+(H10*B21)))/(J10)</f>
        <v>#DIV/0!</v>
      </c>
      <c r="F28" s="9" t="e">
        <f t="shared" si="0"/>
        <v>#DIV/0!</v>
      </c>
      <c r="G28" s="31" t="e">
        <f>(B28-(L10 + (K10*B20)))/(M10)</f>
        <v>#DIV/0!</v>
      </c>
      <c r="H28" s="9" t="e">
        <f t="shared" si="0"/>
        <v>#DIV/0!</v>
      </c>
      <c r="I28" s="32">
        <f t="shared" si="1"/>
        <v>-1.3181818181818183</v>
      </c>
      <c r="J28" s="9">
        <f t="shared" si="0"/>
        <v>9.3721395237845506</v>
      </c>
    </row>
    <row r="29" spans="1:15" ht="18.75" thickTop="1" thickBot="1">
      <c r="A29" s="34" t="s">
        <v>32</v>
      </c>
      <c r="B29" s="5">
        <v>3</v>
      </c>
      <c r="C29" s="31" t="e">
        <f>(B29-(E11 + (B11*B20) + (C11*B21) + (D11*B22)))/(F11)</f>
        <v>#DIV/0!</v>
      </c>
      <c r="D29" s="9" t="e">
        <f t="shared" si="0"/>
        <v>#DIV/0!</v>
      </c>
      <c r="E29" s="31" t="e">
        <f>(B29-(I11+(G11*B20)+(H11*B21)))/(J11)</f>
        <v>#DIV/0!</v>
      </c>
      <c r="F29" s="9" t="e">
        <f t="shared" si="0"/>
        <v>#DIV/0!</v>
      </c>
      <c r="G29" s="31" t="e">
        <f>(B29-(L11 + (K11*B20)))/(M11)</f>
        <v>#DIV/0!</v>
      </c>
      <c r="H29" s="9" t="e">
        <f t="shared" si="0"/>
        <v>#DIV/0!</v>
      </c>
      <c r="I29" s="32">
        <f t="shared" si="1"/>
        <v>-1.6666666666666667</v>
      </c>
      <c r="J29" s="9">
        <f t="shared" si="0"/>
        <v>4.7790352272814696</v>
      </c>
    </row>
    <row r="30" spans="1:15" ht="18.75" thickTop="1" thickBot="1">
      <c r="A30" s="34" t="s">
        <v>33</v>
      </c>
      <c r="B30" s="5">
        <v>9</v>
      </c>
      <c r="C30" s="31" t="e">
        <f>(B30-(E12 + (B12*B20) + (C12*B21) + (D12*B22)))/(F12)</f>
        <v>#DIV/0!</v>
      </c>
      <c r="D30" s="9" t="e">
        <f t="shared" si="0"/>
        <v>#DIV/0!</v>
      </c>
      <c r="E30" s="31" t="e">
        <f>(B30-(I12+(G12*B20)+(H12*B21)))/(J12)</f>
        <v>#DIV/0!</v>
      </c>
      <c r="F30" s="9" t="e">
        <f t="shared" si="0"/>
        <v>#DIV/0!</v>
      </c>
      <c r="G30" s="31" t="e">
        <f>(B30-(L12 + (K12*B20)))/(M12)</f>
        <v>#DIV/0!</v>
      </c>
      <c r="H30" s="9" t="e">
        <f t="shared" si="0"/>
        <v>#DIV/0!</v>
      </c>
      <c r="I30" s="32">
        <f t="shared" si="1"/>
        <v>-1.9642857142857144</v>
      </c>
      <c r="J30" s="9">
        <f t="shared" si="0"/>
        <v>2.4748483717871084</v>
      </c>
    </row>
    <row r="31" spans="1:15" ht="18.75" thickTop="1" thickBot="1">
      <c r="A31" s="34" t="s">
        <v>34</v>
      </c>
      <c r="B31" s="5">
        <v>7</v>
      </c>
      <c r="C31" s="31" t="e">
        <f>(B31-(E13 + (B13*B20) + (C13*B21) + (D13*B22)))/(F13)</f>
        <v>#DIV/0!</v>
      </c>
      <c r="D31" s="9" t="e">
        <f t="shared" si="0"/>
        <v>#DIV/0!</v>
      </c>
      <c r="E31" s="31" t="e">
        <f>(B31-(I13+(G13*B20)+(H13*B21)))/(J13)</f>
        <v>#DIV/0!</v>
      </c>
      <c r="F31" s="9" t="e">
        <f t="shared" si="0"/>
        <v>#DIV/0!</v>
      </c>
      <c r="G31" s="31" t="e">
        <f>(B31-(L13 + (K13*B20)))/(M13)</f>
        <v>#DIV/0!</v>
      </c>
      <c r="H31" s="9" t="e">
        <f t="shared" si="0"/>
        <v>#DIV/0!</v>
      </c>
      <c r="I31" s="32">
        <f t="shared" si="1"/>
        <v>-1.7499999999999998</v>
      </c>
      <c r="J31" s="9">
        <f t="shared" si="0"/>
        <v>4.0059156863817114</v>
      </c>
    </row>
    <row r="32" spans="1:15" ht="18.75" thickTop="1" thickBot="1">
      <c r="A32" s="34" t="s">
        <v>35</v>
      </c>
      <c r="B32" s="5">
        <v>29</v>
      </c>
      <c r="C32" s="31" t="e">
        <f>(B32-(E14 + (B14*B20) + (C14*B21) + (D14*B22)))/(F14)</f>
        <v>#DIV/0!</v>
      </c>
      <c r="D32" s="9" t="e">
        <f t="shared" si="0"/>
        <v>#DIV/0!</v>
      </c>
      <c r="E32" s="31" t="e">
        <f>(B32-(I14+(G14*B20)+(H14*B21)))/(J14)</f>
        <v>#DIV/0!</v>
      </c>
      <c r="F32" s="9" t="e">
        <f t="shared" si="0"/>
        <v>#DIV/0!</v>
      </c>
      <c r="G32" s="31" t="e">
        <f>(B32-(L14 + (K14*B20)))/(M14)</f>
        <v>#DIV/0!</v>
      </c>
      <c r="H32" s="9" t="e">
        <f t="shared" si="0"/>
        <v>#DIV/0!</v>
      </c>
      <c r="I32" s="32">
        <f t="shared" si="1"/>
        <v>-0.3636363636363637</v>
      </c>
      <c r="J32" s="9">
        <f t="shared" si="0"/>
        <v>35.806478442778264</v>
      </c>
    </row>
    <row r="33" spans="1:10" ht="18.75" thickTop="1" thickBot="1">
      <c r="A33" s="34" t="s">
        <v>36</v>
      </c>
      <c r="B33" s="5">
        <v>84</v>
      </c>
      <c r="C33" s="31" t="e">
        <f>(B33-(E15 + (B15*B20) + (C15*B21) + (D15*B22)))/(F15)</f>
        <v>#DIV/0!</v>
      </c>
      <c r="D33" s="9" t="e">
        <f t="shared" si="0"/>
        <v>#DIV/0!</v>
      </c>
      <c r="E33" s="31" t="e">
        <f>(B33-(I15+(G15*B20)+(H15*B21)))/(J15)</f>
        <v>#DIV/0!</v>
      </c>
      <c r="F33" s="9" t="e">
        <f t="shared" si="0"/>
        <v>#DIV/0!</v>
      </c>
      <c r="G33" s="31" t="e">
        <f>(B33-(L15 + (K15*B20)))/(M15)</f>
        <v>#DIV/0!</v>
      </c>
      <c r="H33" s="9" t="e">
        <f t="shared" si="0"/>
        <v>#DIV/0!</v>
      </c>
      <c r="I33" s="32">
        <f t="shared" si="1"/>
        <v>-0.12599999999999995</v>
      </c>
      <c r="J33" s="9">
        <f t="shared" si="0"/>
        <v>44.986596228773379</v>
      </c>
    </row>
    <row r="34" spans="1:10" ht="18.75" thickTop="1" thickBot="1">
      <c r="A34" s="34" t="s">
        <v>37</v>
      </c>
      <c r="B34" s="5">
        <v>52</v>
      </c>
      <c r="C34" s="31" t="e">
        <f>(B34-(E16 + (B16*B20) + (C16*B21) + (D16*B22)))/(F16)</f>
        <v>#DIV/0!</v>
      </c>
      <c r="D34" s="9" t="e">
        <f>NORMSDIST(C34)*100</f>
        <v>#DIV/0!</v>
      </c>
      <c r="E34" s="31" t="e">
        <f>(B34-(I16+(G16*B20)+(H16*B21)))/(J16)</f>
        <v>#DIV/0!</v>
      </c>
      <c r="F34" s="9" t="e">
        <f t="shared" si="0"/>
        <v>#DIV/0!</v>
      </c>
      <c r="G34" s="31" t="e">
        <f>(B34-(L16 + (K16*B20)))/(M16)</f>
        <v>#DIV/0!</v>
      </c>
      <c r="H34" s="9" t="e">
        <f t="shared" si="0"/>
        <v>#DIV/0!</v>
      </c>
      <c r="I34" s="32">
        <f t="shared" si="1"/>
        <v>0.13698630136986301</v>
      </c>
      <c r="J34" s="9">
        <f t="shared" si="0"/>
        <v>55.447918852247135</v>
      </c>
    </row>
    <row r="35" spans="1:10" ht="18.75" thickTop="1" thickBot="1">
      <c r="A35" s="35" t="s">
        <v>38</v>
      </c>
      <c r="B35" s="8">
        <v>25</v>
      </c>
      <c r="C35" s="31" t="e">
        <f>(B35-(E17 + (B17*B20) + (C17*B21) + (D17*B22)))/(F17)</f>
        <v>#DIV/0!</v>
      </c>
      <c r="D35" s="17" t="e">
        <f t="shared" si="0"/>
        <v>#DIV/0!</v>
      </c>
      <c r="E35" s="31" t="e">
        <f>(B35-(I17+(G17*B20)+(H17*B21)))/(J17)</f>
        <v>#DIV/0!</v>
      </c>
      <c r="F35" s="17" t="e">
        <f t="shared" si="0"/>
        <v>#DIV/0!</v>
      </c>
      <c r="G35" s="31" t="e">
        <f>(B35-(L17 + (K17*B20)))/(M17)</f>
        <v>#DIV/0!</v>
      </c>
      <c r="H35" s="17" t="e">
        <f t="shared" si="0"/>
        <v>#DIV/0!</v>
      </c>
      <c r="I35" s="32">
        <f t="shared" si="1"/>
        <v>-0.68749999999999978</v>
      </c>
      <c r="J35" s="17">
        <f t="shared" si="0"/>
        <v>24.588385038026161</v>
      </c>
    </row>
    <row r="36" spans="1:10" ht="15.75" thickTop="1"/>
    <row r="37" spans="1:10" ht="16.5" thickBot="1">
      <c r="A37" s="16" t="s">
        <v>18</v>
      </c>
      <c r="B37" s="24" t="s">
        <v>16</v>
      </c>
      <c r="C37" s="29" t="s">
        <v>21</v>
      </c>
      <c r="D37" s="25" t="s">
        <v>20</v>
      </c>
      <c r="E37" s="19" t="s">
        <v>10</v>
      </c>
      <c r="F37" s="27" t="s">
        <v>4</v>
      </c>
      <c r="G37" s="20" t="s">
        <v>5</v>
      </c>
      <c r="H37" s="21" t="s">
        <v>6</v>
      </c>
      <c r="I37" s="22" t="s">
        <v>7</v>
      </c>
      <c r="J37" s="23" t="s">
        <v>8</v>
      </c>
    </row>
    <row r="38" spans="1:10" ht="16.5" thickTop="1">
      <c r="B38" s="24" t="s">
        <v>17</v>
      </c>
      <c r="C38" s="30" t="s">
        <v>22</v>
      </c>
      <c r="D38" s="26" t="s">
        <v>23</v>
      </c>
      <c r="E38" s="11" t="s">
        <v>11</v>
      </c>
      <c r="F38" s="28" t="s">
        <v>12</v>
      </c>
      <c r="G38" s="13" t="s">
        <v>13</v>
      </c>
      <c r="H38" s="12" t="s">
        <v>14</v>
      </c>
      <c r="I38" s="14" t="s">
        <v>15</v>
      </c>
      <c r="J38" s="15" t="s">
        <v>19</v>
      </c>
    </row>
    <row r="39" spans="1:10" ht="15.75">
      <c r="C39" s="18"/>
      <c r="D39" s="18"/>
      <c r="E39" s="18"/>
      <c r="F39" s="18"/>
      <c r="G39" s="18"/>
      <c r="H39" s="18"/>
      <c r="I39" s="18"/>
    </row>
    <row r="40" spans="1:10" ht="18.75">
      <c r="A40" s="58" t="s">
        <v>2</v>
      </c>
    </row>
    <row r="41" spans="1:10" ht="18.75">
      <c r="A41" s="58" t="s">
        <v>50</v>
      </c>
      <c r="B41" s="10"/>
      <c r="C41" s="10"/>
    </row>
  </sheetData>
  <sheetProtection selectLockedCells="1"/>
  <mergeCells count="9">
    <mergeCell ref="K3:M3"/>
    <mergeCell ref="N3:O3"/>
    <mergeCell ref="A1:O1"/>
    <mergeCell ref="C21:D21"/>
    <mergeCell ref="I21:J21"/>
    <mergeCell ref="E21:F21"/>
    <mergeCell ref="G21:H21"/>
    <mergeCell ref="B3:F3"/>
    <mergeCell ref="G3:J3"/>
  </mergeCells>
  <phoneticPr fontId="4" type="noConversion"/>
  <conditionalFormatting sqref="J23:J35 D23:D35 F23:F35 H23:H35">
    <cfRule type="cellIs" dxfId="12" priority="523" operator="between">
      <formula>25</formula>
      <formula>74.99</formula>
    </cfRule>
    <cfRule type="cellIs" dxfId="11" priority="661" operator="lessThan">
      <formula>1</formula>
    </cfRule>
  </conditionalFormatting>
  <conditionalFormatting sqref="J23:J35 F23:F35 H23:H35 D23:D35">
    <cfRule type="cellIs" dxfId="10" priority="655" operator="between">
      <formula>2</formula>
      <formula>8.99</formula>
    </cfRule>
  </conditionalFormatting>
  <conditionalFormatting sqref="J23:J35 D23:D35 F23:F35 H23:H35">
    <cfRule type="cellIs" dxfId="9" priority="633" operator="between">
      <formula>1</formula>
      <formula>1.99</formula>
    </cfRule>
    <cfRule type="cellIs" dxfId="8" priority="635" operator="between">
      <formula>8.99</formula>
      <formula>24.99</formula>
    </cfRule>
    <cfRule type="cellIs" dxfId="7" priority="637" operator="between">
      <formula>75</formula>
      <formula>90.99</formula>
    </cfRule>
    <cfRule type="cellIs" dxfId="6" priority="638" operator="between">
      <formula>91</formula>
      <formula>98</formula>
    </cfRule>
    <cfRule type="cellIs" dxfId="5" priority="639" operator="greaterThan">
      <formula>97.99</formula>
    </cfRule>
  </conditionalFormatting>
  <conditionalFormatting sqref="D23:D24">
    <cfRule type="cellIs" dxfId="4" priority="7" operator="between">
      <formula>1</formula>
      <formula>1.99</formula>
    </cfRule>
    <cfRule type="cellIs" dxfId="3" priority="8" operator="between">
      <formula>9</formula>
      <formula>24.99</formula>
    </cfRule>
    <cfRule type="cellIs" dxfId="2" priority="9" operator="between">
      <formula>75</formula>
      <formula>90.99</formula>
    </cfRule>
    <cfRule type="cellIs" dxfId="1" priority="10" operator="between">
      <formula>91</formula>
      <formula>98</formula>
    </cfRule>
    <cfRule type="cellIs" dxfId="0" priority="11" operator="greaterThan">
      <formula>97.99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research</dc:creator>
  <cp:lastModifiedBy>Steve</cp:lastModifiedBy>
  <dcterms:created xsi:type="dcterms:W3CDTF">2010-06-07T19:46:32Z</dcterms:created>
  <dcterms:modified xsi:type="dcterms:W3CDTF">2011-11-14T15:06:17Z</dcterms:modified>
</cp:coreProperties>
</file>